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16" activeTab="0"/>
  </bookViews>
  <sheets>
    <sheet name="bugetul general" sheetId="1" r:id="rId1"/>
  </sheets>
  <definedNames>
    <definedName name="_xlnm.Print_Titles" localSheetId="0">'bugetul general'!$5:$6</definedName>
  </definedNames>
  <calcPr fullCalcOnLoad="1"/>
</workbook>
</file>

<file path=xl/sharedStrings.xml><?xml version="1.0" encoding="utf-8"?>
<sst xmlns="http://schemas.openxmlformats.org/spreadsheetml/2006/main" count="88" uniqueCount="88">
  <si>
    <t>MII LEI</t>
  </si>
  <si>
    <t>Denumire indicator</t>
  </si>
  <si>
    <t>Cod</t>
  </si>
  <si>
    <t xml:space="preserve">Bugetul local </t>
  </si>
  <si>
    <t>Bugetul instituţiilor publice finanţate din venituri proprii și subvenții din bugetul local</t>
  </si>
  <si>
    <t>Bugetul fondurilor externe nerambursabile</t>
  </si>
  <si>
    <t>Total</t>
  </si>
  <si>
    <t>Transferuri între bugete    (se scad)</t>
  </si>
  <si>
    <t>Buget general</t>
  </si>
  <si>
    <t xml:space="preserve">VENITURI - TOTAL             </t>
  </si>
  <si>
    <t>01</t>
  </si>
  <si>
    <t xml:space="preserve">Venituri curente                   </t>
  </si>
  <si>
    <t>02</t>
  </si>
  <si>
    <t xml:space="preserve">Venituri fiscale                  </t>
  </si>
  <si>
    <t>03</t>
  </si>
  <si>
    <t>Impozit pe venit, profit și câștiguri din capital de la persoane juridice, din care:</t>
  </si>
  <si>
    <t>04</t>
  </si>
  <si>
    <t xml:space="preserve">Impozit pe profit                  </t>
  </si>
  <si>
    <t>05</t>
  </si>
  <si>
    <t>Impozit pe venit, profit și câștiguri din capital de la persoane fizice, din care:</t>
  </si>
  <si>
    <t>06</t>
  </si>
  <si>
    <t>Impozitul pe veniturile din transferul proprietăților  imobiliare din patrimoniul personal</t>
  </si>
  <si>
    <t>07</t>
  </si>
  <si>
    <t xml:space="preserve">Cote și sume defalcate din impozitul pe venit </t>
  </si>
  <si>
    <t>08</t>
  </si>
  <si>
    <t>Impozite şi taxe pe proprietate</t>
  </si>
  <si>
    <t>10</t>
  </si>
  <si>
    <t xml:space="preserve">Impozite și taxe pe bunuri și servicii, din care:           </t>
  </si>
  <si>
    <t>11</t>
  </si>
  <si>
    <t>Sume defalcate din TVA</t>
  </si>
  <si>
    <t>12</t>
  </si>
  <si>
    <t>Taxe pe servicii specifice</t>
  </si>
  <si>
    <t>14</t>
  </si>
  <si>
    <t>Taxe pe utilizarea bunurilor, autorizarea utilizării bunurilor sau pe desfășurarea de activități</t>
  </si>
  <si>
    <t>15</t>
  </si>
  <si>
    <t xml:space="preserve">Venituri nefiscale                      </t>
  </si>
  <si>
    <t>17</t>
  </si>
  <si>
    <t xml:space="preserve">Venituri din capital                      </t>
  </si>
  <si>
    <t>18</t>
  </si>
  <si>
    <t>Subvenţii, din care:</t>
  </si>
  <si>
    <t>Subvenţii de la bugetul de stat</t>
  </si>
  <si>
    <t>Subvenţii de la alte administrații</t>
  </si>
  <si>
    <t xml:space="preserve">CHELTUIELI - TOTAL        </t>
  </si>
  <si>
    <t>* Clasificația economică</t>
  </si>
  <si>
    <t xml:space="preserve">Cheltuieli curente                      </t>
  </si>
  <si>
    <t xml:space="preserve">Cheltuieli de personal                </t>
  </si>
  <si>
    <t xml:space="preserve">Bunuri și servicii                </t>
  </si>
  <si>
    <t>Dobânzi</t>
  </si>
  <si>
    <t xml:space="preserve">Subvenții                                  </t>
  </si>
  <si>
    <t xml:space="preserve">Fonduri de rezervă 
</t>
  </si>
  <si>
    <t xml:space="preserve">Transferuri între unități ale administrației publice                             </t>
  </si>
  <si>
    <t>Alte transferuri</t>
  </si>
  <si>
    <t>Asistența socială</t>
  </si>
  <si>
    <t>Proiecte cu finanțare din Fonduri externe nerambursabile aferente cadrului financiar 2014-2020</t>
  </si>
  <si>
    <t>Alte cheltuieli</t>
  </si>
  <si>
    <t>Proiecte cu finantare din sumele reprezentand asistenta financiara</t>
  </si>
  <si>
    <t xml:space="preserve">Cheltuieli de capital                     </t>
  </si>
  <si>
    <t>Operațiuni financiare</t>
  </si>
  <si>
    <t xml:space="preserve">Împrumuturi acordate                  </t>
  </si>
  <si>
    <t>Rambursari de credite externe și interne</t>
  </si>
  <si>
    <t>Plăţi efectuate în anii precedenţi şi recuperate în anul curent</t>
  </si>
  <si>
    <t>* Clasificația funcțională</t>
  </si>
  <si>
    <t>Autorități publice și acțiuni externe</t>
  </si>
  <si>
    <t>Alte servicii publice generale</t>
  </si>
  <si>
    <t>Tranzacții privind datoria publică și împrumuturi</t>
  </si>
  <si>
    <t>Ordine publică și siguranță natională</t>
  </si>
  <si>
    <t>Învățământ</t>
  </si>
  <si>
    <t>Sănătate</t>
  </si>
  <si>
    <t>Cultură, recreere și religie</t>
  </si>
  <si>
    <t>Asigurări și asistență socială</t>
  </si>
  <si>
    <t>Locuințe, servicii și dezvoltare publică</t>
  </si>
  <si>
    <t>Protecția mediului</t>
  </si>
  <si>
    <t>Acțiuni generale economice, comerciale și de muncă</t>
  </si>
  <si>
    <t>Combustibil și energie</t>
  </si>
  <si>
    <t>Agricultură, silvicultură, piscicultură și vânătoare</t>
  </si>
  <si>
    <t>Transporturi</t>
  </si>
  <si>
    <t>Alte acțiuni economice</t>
  </si>
  <si>
    <t xml:space="preserve">EXCEDENT(+) / DEFICIT(-)                                     </t>
  </si>
  <si>
    <t>7=3+4+5+6</t>
  </si>
  <si>
    <t>9=7-8</t>
  </si>
  <si>
    <t>Bugetul creditelor interne</t>
  </si>
  <si>
    <t>Operatiuni financiare</t>
  </si>
  <si>
    <t>Sume primite de la UE  în contul plăților efectuate si prefinantari aferente cadrului financiar 2014-2020</t>
  </si>
  <si>
    <t>24</t>
  </si>
  <si>
    <t>Sume primite de la UE  în contul plăților efectuate si prefinantari aferente cadrului financiar 2021-2027</t>
  </si>
  <si>
    <t>Proiecte cu finantare din FEN postaderare</t>
  </si>
  <si>
    <t>Proiecte cu finantare din sumele aferente componentei de imprumut a PNRR</t>
  </si>
  <si>
    <t>PROIECTUL BUGETULUI  GENERAL AL UAT MUNICIPIUL BRAȘOV PE ANUL 2024- detalierea pe secțiunea economică și funcțională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</si>
</sst>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#,##0.0_);\(#,##0.0\)"/>
    <numFmt numFmtId="179" formatCode="0.0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5" applyNumberFormat="0" applyFill="0" applyAlignment="0" applyProtection="0"/>
    <xf numFmtId="0" fontId="36" fillId="31" borderId="0" applyNumberFormat="0" applyBorder="0" applyAlignment="0" applyProtection="0"/>
    <xf numFmtId="0" fontId="1" fillId="32" borderId="6" applyNumberFormat="0" applyFont="0" applyAlignment="0" applyProtection="0"/>
    <xf numFmtId="0" fontId="37" fillId="27" borderId="7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" fontId="2" fillId="0" borderId="9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178" fontId="0" fillId="0" borderId="10" xfId="0" applyNumberFormat="1" applyFont="1" applyFill="1" applyBorder="1" applyAlignment="1" applyProtection="1">
      <alignment horizontal="center" vertical="center" wrapText="1"/>
      <protection/>
    </xf>
    <xf numFmtId="178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179" fontId="3" fillId="0" borderId="10" xfId="0" applyNumberFormat="1" applyFont="1" applyFill="1" applyBorder="1" applyAlignment="1">
      <alignment horizontal="center" vertical="center"/>
    </xf>
    <xf numFmtId="178" fontId="0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179" fontId="0" fillId="0" borderId="10" xfId="0" applyNumberFormat="1" applyFont="1" applyFill="1" applyBorder="1" applyAlignment="1">
      <alignment horizontal="right" vertical="center"/>
    </xf>
    <xf numFmtId="178" fontId="2" fillId="0" borderId="10" xfId="0" applyNumberFormat="1" applyFont="1" applyFill="1" applyBorder="1" applyAlignment="1" applyProtection="1">
      <alignment vertical="center" wrapText="1"/>
      <protection/>
    </xf>
    <xf numFmtId="178" fontId="2" fillId="0" borderId="10" xfId="0" applyNumberFormat="1" applyFont="1" applyFill="1" applyBorder="1" applyAlignment="1" applyProtection="1">
      <alignment horizontal="center" vertical="center"/>
      <protection/>
    </xf>
    <xf numFmtId="178" fontId="0" fillId="0" borderId="10" xfId="0" applyNumberFormat="1" applyFont="1" applyFill="1" applyBorder="1" applyAlignment="1" applyProtection="1">
      <alignment vertical="center"/>
      <protection/>
    </xf>
    <xf numFmtId="178" fontId="0" fillId="0" borderId="10" xfId="0" applyNumberFormat="1" applyFont="1" applyFill="1" applyBorder="1" applyAlignment="1" applyProtection="1">
      <alignment horizontal="left" vertical="center" wrapText="1"/>
      <protection/>
    </xf>
    <xf numFmtId="178" fontId="0" fillId="0" borderId="10" xfId="0" applyNumberFormat="1" applyFont="1" applyFill="1" applyBorder="1" applyAlignment="1" applyProtection="1">
      <alignment horizontal="left" vertical="center" indent="2"/>
      <protection/>
    </xf>
    <xf numFmtId="178" fontId="0" fillId="0" borderId="10" xfId="0" applyNumberFormat="1" applyFont="1" applyFill="1" applyBorder="1" applyAlignment="1" applyProtection="1">
      <alignment horizontal="left" vertical="center" wrapText="1" indent="2"/>
      <protection/>
    </xf>
    <xf numFmtId="178" fontId="0" fillId="0" borderId="10" xfId="0" applyNumberFormat="1" applyFont="1" applyFill="1" applyBorder="1" applyAlignment="1" applyProtection="1">
      <alignment horizontal="left" vertical="center" wrapText="1" indent="3"/>
      <protection/>
    </xf>
    <xf numFmtId="178" fontId="0" fillId="0" borderId="10" xfId="0" applyNumberFormat="1" applyFont="1" applyFill="1" applyBorder="1" applyAlignment="1" applyProtection="1">
      <alignment vertical="center" wrapText="1"/>
      <protection/>
    </xf>
    <xf numFmtId="178" fontId="2" fillId="0" borderId="10" xfId="0" applyNumberFormat="1" applyFont="1" applyFill="1" applyBorder="1" applyAlignment="1" applyProtection="1">
      <alignment horizontal="left" vertical="center"/>
      <protection/>
    </xf>
    <xf numFmtId="178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>
      <alignment horizontal="left" vertical="center" wrapText="1"/>
    </xf>
    <xf numFmtId="178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4" fontId="0" fillId="0" borderId="0" xfId="0" applyNumberFormat="1" applyFont="1" applyAlignment="1">
      <alignment vertical="center"/>
    </xf>
    <xf numFmtId="178" fontId="2" fillId="0" borderId="10" xfId="0" applyNumberFormat="1" applyFont="1" applyFill="1" applyBorder="1" applyAlignment="1" applyProtection="1" quotePrefix="1">
      <alignment horizontal="center" vertical="center"/>
      <protection/>
    </xf>
    <xf numFmtId="178" fontId="0" fillId="0" borderId="10" xfId="0" applyNumberFormat="1" applyFont="1" applyFill="1" applyBorder="1" applyAlignment="1" applyProtection="1" quotePrefix="1">
      <alignment horizontal="center" vertical="center"/>
      <protection/>
    </xf>
    <xf numFmtId="178" fontId="0" fillId="0" borderId="10" xfId="0" applyNumberFormat="1" applyFont="1" applyFill="1" applyBorder="1" applyAlignment="1" applyProtection="1" quotePrefix="1">
      <alignment horizontal="left" vertical="center" indent="2"/>
      <protection/>
    </xf>
    <xf numFmtId="178" fontId="0" fillId="0" borderId="10" xfId="0" applyNumberFormat="1" applyFont="1" applyFill="1" applyBorder="1" applyAlignment="1" applyProtection="1" quotePrefix="1">
      <alignment horizontal="left" vertical="center" wrapText="1" indent="2"/>
      <protection/>
    </xf>
    <xf numFmtId="0" fontId="0" fillId="0" borderId="10" xfId="0" applyFont="1" applyFill="1" applyBorder="1" applyAlignment="1" quotePrefix="1">
      <alignment horizontal="left" vertical="center" wrapText="1" indent="2"/>
    </xf>
    <xf numFmtId="49" fontId="0" fillId="0" borderId="10" xfId="0" applyNumberFormat="1" applyFont="1" applyFill="1" applyBorder="1" applyAlignment="1" applyProtection="1" quotePrefix="1">
      <alignment horizontal="center" vertical="center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2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2" fillId="0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90"/>
  <sheetViews>
    <sheetView tabSelected="1" zoomScalePageLayoutView="0" workbookViewId="0" topLeftCell="A49">
      <selection activeCell="F72" sqref="F72"/>
    </sheetView>
  </sheetViews>
  <sheetFormatPr defaultColWidth="9.140625" defaultRowHeight="12.75"/>
  <cols>
    <col min="1" max="1" width="37.421875" style="1" customWidth="1"/>
    <col min="2" max="2" width="6.00390625" style="2" customWidth="1"/>
    <col min="3" max="3" width="12.57421875" style="1" customWidth="1"/>
    <col min="4" max="4" width="16.7109375" style="1" customWidth="1"/>
    <col min="5" max="6" width="13.57421875" style="1" customWidth="1"/>
    <col min="7" max="7" width="12.28125" style="1" customWidth="1"/>
    <col min="8" max="8" width="11.7109375" style="1" customWidth="1"/>
    <col min="9" max="9" width="12.57421875" style="1" customWidth="1"/>
    <col min="10" max="11" width="9.140625" style="1" customWidth="1"/>
    <col min="12" max="12" width="15.140625" style="1" customWidth="1"/>
    <col min="13" max="16384" width="9.140625" style="1" customWidth="1"/>
  </cols>
  <sheetData>
    <row r="2" spans="1:9" ht="12.75">
      <c r="A2" s="46" t="s">
        <v>87</v>
      </c>
      <c r="B2" s="46"/>
      <c r="C2" s="46"/>
      <c r="D2" s="46"/>
      <c r="E2" s="46"/>
      <c r="F2" s="46"/>
      <c r="G2" s="46"/>
      <c r="H2" s="46"/>
      <c r="I2" s="46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2.75">
      <c r="A4" s="4"/>
      <c r="B4" s="5"/>
      <c r="C4" s="6"/>
      <c r="D4" s="6"/>
      <c r="E4" s="6"/>
      <c r="F4" s="6"/>
      <c r="G4" s="6"/>
      <c r="H4" s="7"/>
      <c r="I4" s="8" t="s">
        <v>0</v>
      </c>
    </row>
    <row r="5" spans="1:9" ht="99" customHeight="1">
      <c r="A5" s="9" t="s">
        <v>1</v>
      </c>
      <c r="B5" s="10" t="s">
        <v>2</v>
      </c>
      <c r="C5" s="10" t="s">
        <v>3</v>
      </c>
      <c r="D5" s="10" t="s">
        <v>4</v>
      </c>
      <c r="E5" s="10" t="s">
        <v>5</v>
      </c>
      <c r="F5" s="10" t="s">
        <v>80</v>
      </c>
      <c r="G5" s="11" t="s">
        <v>6</v>
      </c>
      <c r="H5" s="10" t="s">
        <v>7</v>
      </c>
      <c r="I5" s="10" t="s">
        <v>8</v>
      </c>
    </row>
    <row r="6" spans="1:9" ht="12.75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3" t="s">
        <v>78</v>
      </c>
      <c r="H6" s="12">
        <v>8</v>
      </c>
      <c r="I6" s="13" t="s">
        <v>79</v>
      </c>
    </row>
    <row r="7" spans="1:9" ht="12.75">
      <c r="A7" s="14"/>
      <c r="B7" s="14"/>
      <c r="C7" s="15"/>
      <c r="D7" s="15"/>
      <c r="E7" s="15"/>
      <c r="F7" s="15"/>
      <c r="G7" s="16"/>
      <c r="H7" s="15"/>
      <c r="I7" s="16"/>
    </row>
    <row r="8" spans="1:12" ht="12.75">
      <c r="A8" s="17" t="s">
        <v>9</v>
      </c>
      <c r="B8" s="34" t="s">
        <v>10</v>
      </c>
      <c r="C8" s="40">
        <f aca="true" t="shared" si="0" ref="C8:I8">C9+C24+C27+C22+C23+C28</f>
        <v>1564070.04</v>
      </c>
      <c r="D8" s="40">
        <f t="shared" si="0"/>
        <v>248959.06</v>
      </c>
      <c r="E8" s="40">
        <f t="shared" si="0"/>
        <v>999.86</v>
      </c>
      <c r="F8" s="40">
        <f t="shared" si="0"/>
        <v>100000</v>
      </c>
      <c r="G8" s="40">
        <f t="shared" si="0"/>
        <v>1914028.9599999997</v>
      </c>
      <c r="H8" s="40">
        <f t="shared" si="0"/>
        <v>188379.79</v>
      </c>
      <c r="I8" s="40">
        <f t="shared" si="0"/>
        <v>1725649.17</v>
      </c>
      <c r="L8" s="33"/>
    </row>
    <row r="9" spans="1:12" ht="12.75">
      <c r="A9" s="19" t="s">
        <v>11</v>
      </c>
      <c r="B9" s="35" t="s">
        <v>12</v>
      </c>
      <c r="C9" s="41">
        <f aca="true" t="shared" si="1" ref="C9:I9">C10+C21</f>
        <v>956167.05</v>
      </c>
      <c r="D9" s="41">
        <f t="shared" si="1"/>
        <v>60579.27</v>
      </c>
      <c r="E9" s="41">
        <f t="shared" si="1"/>
        <v>0</v>
      </c>
      <c r="F9" s="41">
        <f t="shared" si="1"/>
        <v>0</v>
      </c>
      <c r="G9" s="41">
        <f t="shared" si="1"/>
        <v>1016746.32</v>
      </c>
      <c r="H9" s="41">
        <f t="shared" si="1"/>
        <v>0</v>
      </c>
      <c r="I9" s="41">
        <f t="shared" si="1"/>
        <v>1016746.32</v>
      </c>
      <c r="L9" s="33"/>
    </row>
    <row r="10" spans="1:9" ht="12.75">
      <c r="A10" s="19" t="s">
        <v>13</v>
      </c>
      <c r="B10" s="35" t="s">
        <v>14</v>
      </c>
      <c r="C10" s="41">
        <f aca="true" t="shared" si="2" ref="C10:I10">C11+C16+C17</f>
        <v>877037.99</v>
      </c>
      <c r="D10" s="41">
        <f t="shared" si="2"/>
        <v>0</v>
      </c>
      <c r="E10" s="41">
        <f t="shared" si="2"/>
        <v>0</v>
      </c>
      <c r="F10" s="41">
        <f t="shared" si="2"/>
        <v>0</v>
      </c>
      <c r="G10" s="41">
        <f t="shared" si="2"/>
        <v>877037.99</v>
      </c>
      <c r="H10" s="41">
        <f t="shared" si="2"/>
        <v>0</v>
      </c>
      <c r="I10" s="41">
        <f t="shared" si="2"/>
        <v>877037.99</v>
      </c>
    </row>
    <row r="11" spans="1:9" ht="26.25">
      <c r="A11" s="20" t="s">
        <v>15</v>
      </c>
      <c r="B11" s="35" t="s">
        <v>16</v>
      </c>
      <c r="C11" s="41">
        <f>C12+C13</f>
        <v>556854</v>
      </c>
      <c r="D11" s="41"/>
      <c r="E11" s="41"/>
      <c r="F11" s="41"/>
      <c r="G11" s="42">
        <f>C11+D11+E11+F11</f>
        <v>556854</v>
      </c>
      <c r="H11" s="41"/>
      <c r="I11" s="42">
        <f aca="true" t="shared" si="3" ref="I11:I50">G11-H11</f>
        <v>556854</v>
      </c>
    </row>
    <row r="12" spans="1:9" ht="12.75">
      <c r="A12" s="21" t="s">
        <v>17</v>
      </c>
      <c r="B12" s="35" t="s">
        <v>18</v>
      </c>
      <c r="C12" s="42">
        <v>2100</v>
      </c>
      <c r="D12" s="42"/>
      <c r="E12" s="42"/>
      <c r="F12" s="42"/>
      <c r="G12" s="42">
        <f aca="true" t="shared" si="4" ref="G12:G26">C12+D12+E12+F12</f>
        <v>2100</v>
      </c>
      <c r="H12" s="42"/>
      <c r="I12" s="42">
        <f t="shared" si="3"/>
        <v>2100</v>
      </c>
    </row>
    <row r="13" spans="1:9" ht="26.25">
      <c r="A13" s="22" t="s">
        <v>19</v>
      </c>
      <c r="B13" s="35" t="s">
        <v>20</v>
      </c>
      <c r="C13" s="42">
        <f>C14+C15</f>
        <v>554754</v>
      </c>
      <c r="D13" s="42"/>
      <c r="E13" s="42"/>
      <c r="F13" s="42"/>
      <c r="G13" s="42">
        <f t="shared" si="4"/>
        <v>554754</v>
      </c>
      <c r="H13" s="42"/>
      <c r="I13" s="42">
        <f t="shared" si="3"/>
        <v>554754</v>
      </c>
    </row>
    <row r="14" spans="1:9" ht="39">
      <c r="A14" s="23" t="s">
        <v>21</v>
      </c>
      <c r="B14" s="35" t="s">
        <v>22</v>
      </c>
      <c r="C14" s="42">
        <v>10526</v>
      </c>
      <c r="D14" s="42"/>
      <c r="E14" s="42"/>
      <c r="F14" s="42"/>
      <c r="G14" s="42">
        <f t="shared" si="4"/>
        <v>10526</v>
      </c>
      <c r="H14" s="42"/>
      <c r="I14" s="42">
        <f t="shared" si="3"/>
        <v>10526</v>
      </c>
    </row>
    <row r="15" spans="1:9" ht="27" customHeight="1">
      <c r="A15" s="23" t="s">
        <v>23</v>
      </c>
      <c r="B15" s="35" t="s">
        <v>24</v>
      </c>
      <c r="C15" s="42">
        <v>544228</v>
      </c>
      <c r="D15" s="42"/>
      <c r="E15" s="42"/>
      <c r="F15" s="42"/>
      <c r="G15" s="42">
        <f t="shared" si="4"/>
        <v>544228</v>
      </c>
      <c r="H15" s="42"/>
      <c r="I15" s="42">
        <f t="shared" si="3"/>
        <v>544228</v>
      </c>
    </row>
    <row r="16" spans="1:9" ht="12.75">
      <c r="A16" s="19" t="s">
        <v>25</v>
      </c>
      <c r="B16" s="35" t="s">
        <v>26</v>
      </c>
      <c r="C16" s="42">
        <v>173700</v>
      </c>
      <c r="D16" s="42"/>
      <c r="E16" s="42"/>
      <c r="F16" s="42"/>
      <c r="G16" s="42">
        <f t="shared" si="4"/>
        <v>173700</v>
      </c>
      <c r="H16" s="42"/>
      <c r="I16" s="42">
        <f t="shared" si="3"/>
        <v>173700</v>
      </c>
    </row>
    <row r="17" spans="1:9" ht="26.25">
      <c r="A17" s="20" t="s">
        <v>27</v>
      </c>
      <c r="B17" s="35" t="s">
        <v>28</v>
      </c>
      <c r="C17" s="42">
        <f>C18+C19+C20</f>
        <v>146483.99</v>
      </c>
      <c r="D17" s="42"/>
      <c r="E17" s="42"/>
      <c r="F17" s="42"/>
      <c r="G17" s="42">
        <f t="shared" si="4"/>
        <v>146483.99</v>
      </c>
      <c r="H17" s="42"/>
      <c r="I17" s="42">
        <f t="shared" si="3"/>
        <v>146483.99</v>
      </c>
    </row>
    <row r="18" spans="1:9" ht="12.75">
      <c r="A18" s="21" t="s">
        <v>29</v>
      </c>
      <c r="B18" s="35" t="s">
        <v>30</v>
      </c>
      <c r="C18" s="41">
        <v>86032.99</v>
      </c>
      <c r="D18" s="42"/>
      <c r="E18" s="42"/>
      <c r="F18" s="42"/>
      <c r="G18" s="42">
        <f t="shared" si="4"/>
        <v>86032.99</v>
      </c>
      <c r="H18" s="42"/>
      <c r="I18" s="42">
        <f t="shared" si="3"/>
        <v>86032.99</v>
      </c>
    </row>
    <row r="19" spans="1:9" ht="12.75">
      <c r="A19" s="21" t="s">
        <v>31</v>
      </c>
      <c r="B19" s="35" t="s">
        <v>32</v>
      </c>
      <c r="C19" s="41">
        <v>551</v>
      </c>
      <c r="D19" s="42"/>
      <c r="E19" s="42"/>
      <c r="F19" s="42"/>
      <c r="G19" s="42">
        <f t="shared" si="4"/>
        <v>551</v>
      </c>
      <c r="H19" s="42"/>
      <c r="I19" s="42">
        <f t="shared" si="3"/>
        <v>551</v>
      </c>
    </row>
    <row r="20" spans="1:9" ht="39">
      <c r="A20" s="22" t="s">
        <v>33</v>
      </c>
      <c r="B20" s="35" t="s">
        <v>34</v>
      </c>
      <c r="C20" s="42">
        <v>59900</v>
      </c>
      <c r="D20" s="42"/>
      <c r="E20" s="42"/>
      <c r="F20" s="42"/>
      <c r="G20" s="42">
        <f t="shared" si="4"/>
        <v>59900</v>
      </c>
      <c r="H20" s="42"/>
      <c r="I20" s="42">
        <f t="shared" si="3"/>
        <v>59900</v>
      </c>
    </row>
    <row r="21" spans="1:9" ht="12.75">
      <c r="A21" s="19" t="s">
        <v>35</v>
      </c>
      <c r="B21" s="35" t="s">
        <v>36</v>
      </c>
      <c r="C21" s="41">
        <v>79129.06</v>
      </c>
      <c r="D21" s="41">
        <v>60579.27</v>
      </c>
      <c r="E21" s="41"/>
      <c r="F21" s="41"/>
      <c r="G21" s="42">
        <f t="shared" si="4"/>
        <v>139708.33</v>
      </c>
      <c r="H21" s="42"/>
      <c r="I21" s="42">
        <f t="shared" si="3"/>
        <v>139708.33</v>
      </c>
    </row>
    <row r="22" spans="1:9" ht="12.75">
      <c r="A22" s="19" t="s">
        <v>37</v>
      </c>
      <c r="B22" s="35" t="s">
        <v>38</v>
      </c>
      <c r="C22" s="41">
        <v>0</v>
      </c>
      <c r="D22" s="41"/>
      <c r="E22" s="42"/>
      <c r="F22" s="42"/>
      <c r="G22" s="42">
        <f t="shared" si="4"/>
        <v>0</v>
      </c>
      <c r="H22" s="42"/>
      <c r="I22" s="42">
        <f t="shared" si="3"/>
        <v>0</v>
      </c>
    </row>
    <row r="23" spans="1:9" ht="12.75">
      <c r="A23" s="19" t="s">
        <v>81</v>
      </c>
      <c r="B23" s="39">
        <v>19</v>
      </c>
      <c r="C23" s="41">
        <v>0</v>
      </c>
      <c r="D23" s="41"/>
      <c r="E23" s="42"/>
      <c r="F23" s="42">
        <v>100000</v>
      </c>
      <c r="G23" s="42">
        <f t="shared" si="4"/>
        <v>100000</v>
      </c>
      <c r="H23" s="42"/>
      <c r="I23" s="42">
        <f t="shared" si="3"/>
        <v>100000</v>
      </c>
    </row>
    <row r="24" spans="1:9" ht="12.75">
      <c r="A24" s="19" t="s">
        <v>39</v>
      </c>
      <c r="B24" s="39">
        <v>20</v>
      </c>
      <c r="C24" s="41">
        <f>C25+C26</f>
        <v>407625.76</v>
      </c>
      <c r="D24" s="41">
        <f aca="true" t="shared" si="5" ref="D24:I24">D25+D26</f>
        <v>188379.79</v>
      </c>
      <c r="E24" s="41">
        <f t="shared" si="5"/>
        <v>59.41</v>
      </c>
      <c r="F24" s="41">
        <f t="shared" si="5"/>
        <v>0</v>
      </c>
      <c r="G24" s="41">
        <f t="shared" si="5"/>
        <v>596064.96</v>
      </c>
      <c r="H24" s="41">
        <f t="shared" si="5"/>
        <v>188379.79</v>
      </c>
      <c r="I24" s="41">
        <f t="shared" si="5"/>
        <v>407685.17</v>
      </c>
    </row>
    <row r="25" spans="1:9" ht="12.75">
      <c r="A25" s="21" t="s">
        <v>40</v>
      </c>
      <c r="B25" s="39">
        <v>21</v>
      </c>
      <c r="C25" s="41">
        <v>404430.46</v>
      </c>
      <c r="D25" s="42"/>
      <c r="E25" s="42">
        <v>59.41</v>
      </c>
      <c r="F25" s="42"/>
      <c r="G25" s="42">
        <f t="shared" si="4"/>
        <v>404489.87</v>
      </c>
      <c r="H25" s="41"/>
      <c r="I25" s="42">
        <f t="shared" si="3"/>
        <v>404489.87</v>
      </c>
    </row>
    <row r="26" spans="1:9" ht="12.75">
      <c r="A26" s="21" t="s">
        <v>41</v>
      </c>
      <c r="B26" s="39">
        <v>22</v>
      </c>
      <c r="C26" s="41">
        <v>3195.3</v>
      </c>
      <c r="D26" s="42">
        <v>188379.79</v>
      </c>
      <c r="E26" s="42"/>
      <c r="F26" s="42"/>
      <c r="G26" s="42">
        <f t="shared" si="4"/>
        <v>191575.09</v>
      </c>
      <c r="H26" s="41">
        <v>188379.79</v>
      </c>
      <c r="I26" s="42">
        <f t="shared" si="3"/>
        <v>3195.2999999999884</v>
      </c>
    </row>
    <row r="27" spans="1:9" ht="39">
      <c r="A27" s="24" t="s">
        <v>84</v>
      </c>
      <c r="B27" s="39">
        <v>23</v>
      </c>
      <c r="C27" s="41">
        <v>48066.51</v>
      </c>
      <c r="D27" s="42"/>
      <c r="E27" s="42">
        <v>940.45</v>
      </c>
      <c r="F27" s="42"/>
      <c r="G27" s="42">
        <f>C27+D27+E27+F27</f>
        <v>49006.96</v>
      </c>
      <c r="H27" s="42">
        <v>0</v>
      </c>
      <c r="I27" s="42">
        <f t="shared" si="3"/>
        <v>49006.96</v>
      </c>
    </row>
    <row r="28" spans="1:9" ht="39">
      <c r="A28" s="24" t="s">
        <v>82</v>
      </c>
      <c r="B28" s="39" t="s">
        <v>83</v>
      </c>
      <c r="C28" s="41">
        <v>152210.72</v>
      </c>
      <c r="D28" s="42"/>
      <c r="E28" s="42"/>
      <c r="F28" s="42"/>
      <c r="G28" s="42">
        <f>C28+D28+E28+F28</f>
        <v>152210.72</v>
      </c>
      <c r="H28" s="42">
        <v>0</v>
      </c>
      <c r="I28" s="42">
        <f t="shared" si="3"/>
        <v>152210.72</v>
      </c>
    </row>
    <row r="29" spans="1:12" ht="12.75">
      <c r="A29" s="24"/>
      <c r="B29" s="14"/>
      <c r="C29" s="41"/>
      <c r="D29" s="42"/>
      <c r="E29" s="42"/>
      <c r="F29" s="42"/>
      <c r="G29" s="40"/>
      <c r="H29" s="42"/>
      <c r="I29" s="42"/>
      <c r="L29" s="33"/>
    </row>
    <row r="30" spans="1:12" ht="12.75">
      <c r="A30" s="25" t="s">
        <v>42</v>
      </c>
      <c r="B30" s="18"/>
      <c r="C30" s="43">
        <f>C32+C46+C47+C50</f>
        <v>1843030.2300000002</v>
      </c>
      <c r="D30" s="43">
        <f aca="true" t="shared" si="6" ref="D30:I30">D32+D46+D47+D50</f>
        <v>266866.94</v>
      </c>
      <c r="E30" s="43">
        <f t="shared" si="6"/>
        <v>1025.32</v>
      </c>
      <c r="F30" s="43">
        <f t="shared" si="6"/>
        <v>100000</v>
      </c>
      <c r="G30" s="43">
        <f t="shared" si="6"/>
        <v>2210922.49</v>
      </c>
      <c r="H30" s="43">
        <f t="shared" si="6"/>
        <v>188379.79</v>
      </c>
      <c r="I30" s="43">
        <f t="shared" si="6"/>
        <v>2022542.7000000002</v>
      </c>
      <c r="L30" s="33"/>
    </row>
    <row r="31" spans="1:9" ht="12.75">
      <c r="A31" s="25" t="s">
        <v>43</v>
      </c>
      <c r="B31" s="18"/>
      <c r="C31" s="43"/>
      <c r="D31" s="43"/>
      <c r="E31" s="43"/>
      <c r="F31" s="43"/>
      <c r="G31" s="40"/>
      <c r="H31" s="43"/>
      <c r="I31" s="43"/>
    </row>
    <row r="32" spans="1:9" ht="12.75">
      <c r="A32" s="26" t="s">
        <v>44</v>
      </c>
      <c r="B32" s="14"/>
      <c r="C32" s="41">
        <f>SUM(C33:C45)</f>
        <v>1567544.6900000002</v>
      </c>
      <c r="D32" s="41">
        <f aca="true" t="shared" si="7" ref="D32:I32">SUM(D33:D45)</f>
        <v>250831.99</v>
      </c>
      <c r="E32" s="41">
        <f t="shared" si="7"/>
        <v>1025.32</v>
      </c>
      <c r="F32" s="41">
        <f t="shared" si="7"/>
        <v>100000</v>
      </c>
      <c r="G32" s="41">
        <f t="shared" si="7"/>
        <v>1919402</v>
      </c>
      <c r="H32" s="41">
        <f t="shared" si="7"/>
        <v>188379.79</v>
      </c>
      <c r="I32" s="41">
        <f t="shared" si="7"/>
        <v>1731022.2100000002</v>
      </c>
    </row>
    <row r="33" spans="1:9" ht="12.75">
      <c r="A33" s="36" t="s">
        <v>45</v>
      </c>
      <c r="B33" s="15">
        <v>10</v>
      </c>
      <c r="C33" s="41">
        <v>176344</v>
      </c>
      <c r="D33" s="41">
        <v>75322.55</v>
      </c>
      <c r="E33" s="41"/>
      <c r="F33" s="41"/>
      <c r="G33" s="42">
        <f>C33+D33+E33+F33</f>
        <v>251666.55</v>
      </c>
      <c r="H33" s="42"/>
      <c r="I33" s="42">
        <f t="shared" si="3"/>
        <v>251666.55</v>
      </c>
    </row>
    <row r="34" spans="1:9" ht="12.75">
      <c r="A34" s="21" t="s">
        <v>46</v>
      </c>
      <c r="B34" s="15">
        <v>20</v>
      </c>
      <c r="C34" s="41">
        <v>360046.5</v>
      </c>
      <c r="D34" s="41">
        <v>174020.44</v>
      </c>
      <c r="E34" s="41"/>
      <c r="F34" s="41"/>
      <c r="G34" s="42">
        <f aca="true" t="shared" si="8" ref="G34:G50">C34+D34+E34+F34</f>
        <v>534066.94</v>
      </c>
      <c r="H34" s="42"/>
      <c r="I34" s="42">
        <f t="shared" si="3"/>
        <v>534066.94</v>
      </c>
    </row>
    <row r="35" spans="1:9" ht="12.75">
      <c r="A35" s="21" t="s">
        <v>47</v>
      </c>
      <c r="B35" s="15">
        <v>30</v>
      </c>
      <c r="C35" s="41">
        <v>1328</v>
      </c>
      <c r="D35" s="41"/>
      <c r="E35" s="42"/>
      <c r="F35" s="42"/>
      <c r="G35" s="42">
        <f t="shared" si="8"/>
        <v>1328</v>
      </c>
      <c r="H35" s="42"/>
      <c r="I35" s="42">
        <f t="shared" si="3"/>
        <v>1328</v>
      </c>
    </row>
    <row r="36" spans="1:9" ht="12.75">
      <c r="A36" s="36" t="s">
        <v>48</v>
      </c>
      <c r="B36" s="15">
        <v>40</v>
      </c>
      <c r="C36" s="41">
        <v>67000</v>
      </c>
      <c r="D36" s="42"/>
      <c r="E36" s="42"/>
      <c r="F36" s="42"/>
      <c r="G36" s="42">
        <f t="shared" si="8"/>
        <v>67000</v>
      </c>
      <c r="H36" s="42"/>
      <c r="I36" s="42">
        <f t="shared" si="3"/>
        <v>67000</v>
      </c>
    </row>
    <row r="37" spans="1:9" ht="12.75">
      <c r="A37" s="21" t="s">
        <v>49</v>
      </c>
      <c r="B37" s="15">
        <v>50</v>
      </c>
      <c r="C37" s="41">
        <v>10435.8</v>
      </c>
      <c r="D37" s="42"/>
      <c r="E37" s="42"/>
      <c r="F37" s="42"/>
      <c r="G37" s="42">
        <f t="shared" si="8"/>
        <v>10435.8</v>
      </c>
      <c r="H37" s="42"/>
      <c r="I37" s="42">
        <f t="shared" si="3"/>
        <v>10435.8</v>
      </c>
    </row>
    <row r="38" spans="1:9" ht="26.25">
      <c r="A38" s="37" t="s">
        <v>50</v>
      </c>
      <c r="B38" s="15">
        <v>51</v>
      </c>
      <c r="C38" s="41">
        <v>188379.79</v>
      </c>
      <c r="D38" s="41"/>
      <c r="E38" s="42"/>
      <c r="F38" s="42"/>
      <c r="G38" s="42">
        <f t="shared" si="8"/>
        <v>188379.79</v>
      </c>
      <c r="H38" s="41">
        <v>188379.79</v>
      </c>
      <c r="I38" s="42">
        <f t="shared" si="3"/>
        <v>0</v>
      </c>
    </row>
    <row r="39" spans="1:9" ht="12.75">
      <c r="A39" s="21" t="s">
        <v>51</v>
      </c>
      <c r="B39" s="15">
        <v>55</v>
      </c>
      <c r="C39" s="41">
        <v>20517.4</v>
      </c>
      <c r="D39" s="41"/>
      <c r="E39" s="42"/>
      <c r="F39" s="42"/>
      <c r="G39" s="42">
        <f t="shared" si="8"/>
        <v>20517.4</v>
      </c>
      <c r="H39" s="42"/>
      <c r="I39" s="42">
        <f t="shared" si="3"/>
        <v>20517.4</v>
      </c>
    </row>
    <row r="40" spans="1:9" ht="26.25">
      <c r="A40" s="37" t="s">
        <v>85</v>
      </c>
      <c r="B40" s="15">
        <v>56</v>
      </c>
      <c r="C40" s="41">
        <v>57486.16</v>
      </c>
      <c r="D40" s="41"/>
      <c r="E40" s="42"/>
      <c r="F40" s="42"/>
      <c r="G40" s="42">
        <f t="shared" si="8"/>
        <v>57486.16</v>
      </c>
      <c r="H40" s="42"/>
      <c r="I40" s="42">
        <f t="shared" si="3"/>
        <v>57486.16</v>
      </c>
    </row>
    <row r="41" spans="1:9" ht="12.75">
      <c r="A41" s="21" t="s">
        <v>52</v>
      </c>
      <c r="B41" s="15">
        <v>57</v>
      </c>
      <c r="C41" s="41">
        <v>90978.99</v>
      </c>
      <c r="D41" s="42">
        <v>1000</v>
      </c>
      <c r="E41" s="42"/>
      <c r="F41" s="42"/>
      <c r="G41" s="42">
        <f t="shared" si="8"/>
        <v>91978.99</v>
      </c>
      <c r="H41" s="42"/>
      <c r="I41" s="42">
        <f t="shared" si="3"/>
        <v>91978.99</v>
      </c>
    </row>
    <row r="42" spans="1:12" ht="39">
      <c r="A42" s="22" t="s">
        <v>53</v>
      </c>
      <c r="B42" s="15">
        <v>58</v>
      </c>
      <c r="C42" s="41">
        <v>201482.49</v>
      </c>
      <c r="D42" s="42"/>
      <c r="E42" s="42">
        <v>1025.32</v>
      </c>
      <c r="F42" s="42">
        <v>100000</v>
      </c>
      <c r="G42" s="42">
        <f t="shared" si="8"/>
        <v>302507.81</v>
      </c>
      <c r="H42" s="42"/>
      <c r="I42" s="42">
        <f t="shared" si="3"/>
        <v>302507.81</v>
      </c>
      <c r="L42" s="33"/>
    </row>
    <row r="43" spans="1:9" ht="12.75">
      <c r="A43" s="21" t="s">
        <v>54</v>
      </c>
      <c r="B43" s="15">
        <v>59</v>
      </c>
      <c r="C43" s="41">
        <v>26752</v>
      </c>
      <c r="D43" s="42">
        <v>489</v>
      </c>
      <c r="E43" s="42"/>
      <c r="F43" s="42"/>
      <c r="G43" s="42">
        <f t="shared" si="8"/>
        <v>27241</v>
      </c>
      <c r="H43" s="42"/>
      <c r="I43" s="42">
        <f t="shared" si="3"/>
        <v>27241</v>
      </c>
    </row>
    <row r="44" spans="1:9" ht="26.25">
      <c r="A44" s="22" t="s">
        <v>55</v>
      </c>
      <c r="B44" s="15">
        <v>60</v>
      </c>
      <c r="C44" s="41">
        <v>219044.32</v>
      </c>
      <c r="D44" s="42"/>
      <c r="E44" s="42"/>
      <c r="F44" s="42"/>
      <c r="G44" s="42">
        <f t="shared" si="8"/>
        <v>219044.32</v>
      </c>
      <c r="H44" s="42"/>
      <c r="I44" s="42">
        <f t="shared" si="3"/>
        <v>219044.32</v>
      </c>
    </row>
    <row r="45" spans="1:9" ht="39">
      <c r="A45" s="22" t="s">
        <v>86</v>
      </c>
      <c r="B45" s="15">
        <v>61</v>
      </c>
      <c r="C45" s="41">
        <v>147749.24</v>
      </c>
      <c r="D45" s="42"/>
      <c r="E45" s="42"/>
      <c r="F45" s="42"/>
      <c r="G45" s="42">
        <f t="shared" si="8"/>
        <v>147749.24</v>
      </c>
      <c r="H45" s="42"/>
      <c r="I45" s="42">
        <f t="shared" si="3"/>
        <v>147749.24</v>
      </c>
    </row>
    <row r="46" spans="1:9" ht="12.75">
      <c r="A46" s="26" t="s">
        <v>56</v>
      </c>
      <c r="B46" s="15">
        <v>70</v>
      </c>
      <c r="C46" s="41">
        <v>275485.54</v>
      </c>
      <c r="D46" s="41">
        <v>16034.95</v>
      </c>
      <c r="E46" s="41"/>
      <c r="F46" s="41"/>
      <c r="G46" s="42">
        <f t="shared" si="8"/>
        <v>291520.49</v>
      </c>
      <c r="H46" s="42"/>
      <c r="I46" s="42">
        <f t="shared" si="3"/>
        <v>291520.49</v>
      </c>
    </row>
    <row r="47" spans="1:9" ht="12.75">
      <c r="A47" s="26" t="s">
        <v>57</v>
      </c>
      <c r="B47" s="15">
        <v>79</v>
      </c>
      <c r="C47" s="41">
        <f>C49+C48</f>
        <v>0</v>
      </c>
      <c r="D47" s="41"/>
      <c r="E47" s="41"/>
      <c r="F47" s="41"/>
      <c r="G47" s="42">
        <f t="shared" si="8"/>
        <v>0</v>
      </c>
      <c r="H47" s="42"/>
      <c r="I47" s="42">
        <f t="shared" si="3"/>
        <v>0</v>
      </c>
    </row>
    <row r="48" spans="1:9" ht="12.75">
      <c r="A48" s="21" t="s">
        <v>58</v>
      </c>
      <c r="B48" s="15"/>
      <c r="C48" s="41"/>
      <c r="D48" s="42"/>
      <c r="E48" s="42"/>
      <c r="F48" s="42"/>
      <c r="G48" s="42">
        <f t="shared" si="8"/>
        <v>0</v>
      </c>
      <c r="H48" s="42"/>
      <c r="I48" s="42">
        <f t="shared" si="3"/>
        <v>0</v>
      </c>
    </row>
    <row r="49" spans="1:9" ht="27" customHeight="1">
      <c r="A49" s="38" t="s">
        <v>59</v>
      </c>
      <c r="B49" s="15">
        <v>81</v>
      </c>
      <c r="C49" s="41">
        <v>0</v>
      </c>
      <c r="D49" s="41"/>
      <c r="E49" s="42"/>
      <c r="F49" s="42"/>
      <c r="G49" s="42">
        <f t="shared" si="8"/>
        <v>0</v>
      </c>
      <c r="H49" s="42"/>
      <c r="I49" s="42">
        <f t="shared" si="3"/>
        <v>0</v>
      </c>
    </row>
    <row r="50" spans="1:9" ht="26.25">
      <c r="A50" s="27" t="s">
        <v>60</v>
      </c>
      <c r="B50" s="15">
        <v>85</v>
      </c>
      <c r="C50" s="41">
        <v>0</v>
      </c>
      <c r="D50" s="41"/>
      <c r="E50" s="42"/>
      <c r="F50" s="42"/>
      <c r="G50" s="42">
        <f t="shared" si="8"/>
        <v>0</v>
      </c>
      <c r="H50" s="42"/>
      <c r="I50" s="42">
        <f t="shared" si="3"/>
        <v>0</v>
      </c>
    </row>
    <row r="51" spans="1:9" ht="12.75">
      <c r="A51" s="27"/>
      <c r="B51" s="15"/>
      <c r="C51" s="41"/>
      <c r="D51" s="41"/>
      <c r="E51" s="42"/>
      <c r="F51" s="42"/>
      <c r="G51" s="42"/>
      <c r="H51" s="42"/>
      <c r="I51" s="42"/>
    </row>
    <row r="52" spans="1:9" ht="12.75">
      <c r="A52" s="28" t="s">
        <v>61</v>
      </c>
      <c r="B52" s="18"/>
      <c r="C52" s="43">
        <f aca="true" t="shared" si="9" ref="C52:I52">C53+C54+C55+C56+C57+C58+C59+C60+C61+C62+C63+C64+C65+C66+C67</f>
        <v>1842530.23</v>
      </c>
      <c r="D52" s="43">
        <f t="shared" si="9"/>
        <v>266866.94</v>
      </c>
      <c r="E52" s="43">
        <f t="shared" si="9"/>
        <v>1025.3200000000002</v>
      </c>
      <c r="F52" s="43">
        <f t="shared" si="9"/>
        <v>100000</v>
      </c>
      <c r="G52" s="43">
        <f t="shared" si="9"/>
        <v>2210422.49</v>
      </c>
      <c r="H52" s="43">
        <f t="shared" si="9"/>
        <v>188379.79</v>
      </c>
      <c r="I52" s="43">
        <f t="shared" si="9"/>
        <v>2022042.6999999997</v>
      </c>
    </row>
    <row r="53" spans="1:9" ht="12.75">
      <c r="A53" s="20" t="s">
        <v>62</v>
      </c>
      <c r="B53" s="29">
        <v>51</v>
      </c>
      <c r="C53" s="41">
        <v>105101</v>
      </c>
      <c r="D53" s="41"/>
      <c r="E53" s="41"/>
      <c r="F53" s="41"/>
      <c r="G53" s="41">
        <f>C53+D53+E53+F53</f>
        <v>105101</v>
      </c>
      <c r="H53" s="41"/>
      <c r="I53" s="41">
        <f>G53-H53</f>
        <v>105101</v>
      </c>
    </row>
    <row r="54" spans="1:9" ht="12.75">
      <c r="A54" s="30" t="s">
        <v>63</v>
      </c>
      <c r="B54" s="29">
        <v>54</v>
      </c>
      <c r="C54" s="44">
        <v>17337.8</v>
      </c>
      <c r="D54" s="44">
        <v>7945</v>
      </c>
      <c r="E54" s="44"/>
      <c r="F54" s="44"/>
      <c r="G54" s="41">
        <f aca="true" t="shared" si="10" ref="G54:G67">C54+D54+E54+F54</f>
        <v>25282.8</v>
      </c>
      <c r="H54" s="44">
        <v>6902</v>
      </c>
      <c r="I54" s="41">
        <f aca="true" t="shared" si="11" ref="I54:I67">G54-H54</f>
        <v>18380.8</v>
      </c>
    </row>
    <row r="55" spans="1:9" ht="26.25">
      <c r="A55" s="31" t="s">
        <v>64</v>
      </c>
      <c r="B55" s="29">
        <v>55</v>
      </c>
      <c r="C55" s="44">
        <v>1393</v>
      </c>
      <c r="D55" s="44"/>
      <c r="E55" s="44"/>
      <c r="F55" s="44"/>
      <c r="G55" s="41">
        <f t="shared" si="10"/>
        <v>1393</v>
      </c>
      <c r="H55" s="44"/>
      <c r="I55" s="41">
        <f t="shared" si="11"/>
        <v>1393</v>
      </c>
    </row>
    <row r="56" spans="1:9" ht="12.75">
      <c r="A56" s="31" t="s">
        <v>65</v>
      </c>
      <c r="B56" s="29">
        <v>61</v>
      </c>
      <c r="C56" s="44">
        <v>39390</v>
      </c>
      <c r="D56" s="44"/>
      <c r="E56" s="44"/>
      <c r="F56" s="44"/>
      <c r="G56" s="41">
        <f t="shared" si="10"/>
        <v>39390</v>
      </c>
      <c r="H56" s="44"/>
      <c r="I56" s="41">
        <f t="shared" si="11"/>
        <v>39390</v>
      </c>
    </row>
    <row r="57" spans="1:9" ht="12.75">
      <c r="A57" s="30" t="s">
        <v>66</v>
      </c>
      <c r="B57" s="29">
        <v>65</v>
      </c>
      <c r="C57" s="44">
        <v>266461.92</v>
      </c>
      <c r="D57" s="44">
        <v>16929.88</v>
      </c>
      <c r="E57" s="44"/>
      <c r="F57" s="44"/>
      <c r="G57" s="41">
        <f t="shared" si="10"/>
        <v>283391.8</v>
      </c>
      <c r="H57" s="44"/>
      <c r="I57" s="41">
        <f t="shared" si="11"/>
        <v>283391.8</v>
      </c>
    </row>
    <row r="58" spans="1:9" ht="12.75">
      <c r="A58" s="30" t="s">
        <v>67</v>
      </c>
      <c r="B58" s="29">
        <v>66</v>
      </c>
      <c r="C58" s="44">
        <v>10519</v>
      </c>
      <c r="D58" s="44"/>
      <c r="E58" s="44"/>
      <c r="F58" s="44"/>
      <c r="G58" s="41">
        <f t="shared" si="10"/>
        <v>10519</v>
      </c>
      <c r="H58" s="44"/>
      <c r="I58" s="41">
        <f t="shared" si="11"/>
        <v>10519</v>
      </c>
    </row>
    <row r="59" spans="1:9" ht="12.75">
      <c r="A59" s="30" t="s">
        <v>68</v>
      </c>
      <c r="B59" s="29">
        <v>67</v>
      </c>
      <c r="C59" s="44">
        <v>268426.04</v>
      </c>
      <c r="D59" s="44">
        <f>127298.09+16342.53</f>
        <v>143640.62</v>
      </c>
      <c r="E59" s="44"/>
      <c r="F59" s="44"/>
      <c r="G59" s="41">
        <f t="shared" si="10"/>
        <v>412066.66</v>
      </c>
      <c r="H59" s="44">
        <v>120130.69</v>
      </c>
      <c r="I59" s="41">
        <f t="shared" si="11"/>
        <v>291935.97</v>
      </c>
    </row>
    <row r="60" spans="1:9" ht="12.75">
      <c r="A60" s="30" t="s">
        <v>69</v>
      </c>
      <c r="B60" s="29">
        <v>68</v>
      </c>
      <c r="C60" s="44">
        <v>126124.76</v>
      </c>
      <c r="D60" s="44"/>
      <c r="E60" s="44">
        <v>396.06</v>
      </c>
      <c r="F60" s="44"/>
      <c r="G60" s="41">
        <f t="shared" si="10"/>
        <v>126520.81999999999</v>
      </c>
      <c r="H60" s="44"/>
      <c r="I60" s="41">
        <f t="shared" si="11"/>
        <v>126520.81999999999</v>
      </c>
    </row>
    <row r="61" spans="1:9" ht="12.75">
      <c r="A61" s="30" t="s">
        <v>70</v>
      </c>
      <c r="B61" s="29">
        <v>70</v>
      </c>
      <c r="C61" s="44">
        <v>283526.99</v>
      </c>
      <c r="D61" s="44"/>
      <c r="E61" s="44">
        <v>380.43</v>
      </c>
      <c r="F61" s="44"/>
      <c r="G61" s="41">
        <f t="shared" si="10"/>
        <v>283907.42</v>
      </c>
      <c r="H61" s="44">
        <v>0</v>
      </c>
      <c r="I61" s="41">
        <f t="shared" si="11"/>
        <v>283907.42</v>
      </c>
    </row>
    <row r="62" spans="1:9" ht="12.75">
      <c r="A62" s="30" t="s">
        <v>71</v>
      </c>
      <c r="B62" s="29">
        <v>74</v>
      </c>
      <c r="C62" s="44">
        <v>163915.52</v>
      </c>
      <c r="D62" s="44"/>
      <c r="E62" s="44"/>
      <c r="F62" s="44"/>
      <c r="G62" s="41">
        <f t="shared" si="10"/>
        <v>163915.52</v>
      </c>
      <c r="H62" s="44"/>
      <c r="I62" s="41">
        <f t="shared" si="11"/>
        <v>163915.52</v>
      </c>
    </row>
    <row r="63" spans="1:9" ht="26.25">
      <c r="A63" s="31" t="s">
        <v>72</v>
      </c>
      <c r="B63" s="29">
        <v>80</v>
      </c>
      <c r="C63" s="44">
        <v>61347.1</v>
      </c>
      <c r="D63" s="44">
        <v>73736</v>
      </c>
      <c r="E63" s="44">
        <v>72.2</v>
      </c>
      <c r="F63" s="44"/>
      <c r="G63" s="41">
        <f t="shared" si="10"/>
        <v>135155.30000000002</v>
      </c>
      <c r="H63" s="44">
        <v>61347.1</v>
      </c>
      <c r="I63" s="41">
        <f t="shared" si="11"/>
        <v>73808.20000000001</v>
      </c>
    </row>
    <row r="64" spans="1:9" ht="12.75">
      <c r="A64" s="31" t="s">
        <v>73</v>
      </c>
      <c r="B64" s="29">
        <v>81</v>
      </c>
      <c r="C64" s="44">
        <v>2000</v>
      </c>
      <c r="D64" s="44"/>
      <c r="E64" s="44"/>
      <c r="F64" s="44"/>
      <c r="G64" s="41">
        <f t="shared" si="10"/>
        <v>2000</v>
      </c>
      <c r="H64" s="44"/>
      <c r="I64" s="41">
        <f t="shared" si="11"/>
        <v>2000</v>
      </c>
    </row>
    <row r="65" spans="1:9" ht="26.25">
      <c r="A65" s="31" t="s">
        <v>74</v>
      </c>
      <c r="B65" s="29">
        <v>83</v>
      </c>
      <c r="C65" s="44">
        <v>429</v>
      </c>
      <c r="D65" s="44"/>
      <c r="E65" s="44"/>
      <c r="F65" s="44"/>
      <c r="G65" s="41">
        <f t="shared" si="10"/>
        <v>429</v>
      </c>
      <c r="H65" s="44"/>
      <c r="I65" s="41">
        <f t="shared" si="11"/>
        <v>429</v>
      </c>
    </row>
    <row r="66" spans="1:9" ht="12.75">
      <c r="A66" s="31" t="s">
        <v>75</v>
      </c>
      <c r="B66" s="29">
        <v>84</v>
      </c>
      <c r="C66" s="44">
        <v>474196.22</v>
      </c>
      <c r="D66" s="44"/>
      <c r="E66" s="44"/>
      <c r="F66" s="44"/>
      <c r="G66" s="41">
        <f t="shared" si="10"/>
        <v>474196.22</v>
      </c>
      <c r="H66" s="44"/>
      <c r="I66" s="41">
        <f t="shared" si="11"/>
        <v>474196.22</v>
      </c>
    </row>
    <row r="67" spans="1:9" ht="12.75">
      <c r="A67" s="30" t="s">
        <v>76</v>
      </c>
      <c r="B67" s="29">
        <v>87</v>
      </c>
      <c r="C67" s="44">
        <v>22361.88</v>
      </c>
      <c r="D67" s="44">
        <v>24615.44</v>
      </c>
      <c r="E67" s="44">
        <v>176.63</v>
      </c>
      <c r="F67" s="44">
        <v>100000</v>
      </c>
      <c r="G67" s="41">
        <f t="shared" si="10"/>
        <v>147153.95</v>
      </c>
      <c r="H67" s="44"/>
      <c r="I67" s="41">
        <f t="shared" si="11"/>
        <v>147153.95</v>
      </c>
    </row>
    <row r="68" spans="1:9" ht="12.75">
      <c r="A68" s="30"/>
      <c r="B68" s="29"/>
      <c r="C68" s="44"/>
      <c r="D68" s="44"/>
      <c r="E68" s="44"/>
      <c r="F68" s="44"/>
      <c r="G68" s="44"/>
      <c r="H68" s="44"/>
      <c r="I68" s="44"/>
    </row>
    <row r="69" spans="1:9" ht="21" customHeight="1">
      <c r="A69" s="28" t="s">
        <v>77</v>
      </c>
      <c r="B69" s="32">
        <v>98</v>
      </c>
      <c r="C69" s="45">
        <f>C8-C30</f>
        <v>-278960.1900000002</v>
      </c>
      <c r="D69" s="45">
        <f aca="true" t="shared" si="12" ref="D69:I69">D8-D30</f>
        <v>-17907.880000000005</v>
      </c>
      <c r="E69" s="45">
        <f t="shared" si="12"/>
        <v>-25.459999999999923</v>
      </c>
      <c r="F69" s="45">
        <f t="shared" si="12"/>
        <v>0</v>
      </c>
      <c r="G69" s="45">
        <f t="shared" si="12"/>
        <v>-296893.5300000005</v>
      </c>
      <c r="H69" s="45">
        <f t="shared" si="12"/>
        <v>0</v>
      </c>
      <c r="I69" s="45">
        <f t="shared" si="12"/>
        <v>-296893.53000000026</v>
      </c>
    </row>
    <row r="70" spans="3:9" ht="12.75">
      <c r="C70" s="33"/>
      <c r="D70" s="33"/>
      <c r="E70" s="33"/>
      <c r="F70" s="33"/>
      <c r="G70" s="33"/>
      <c r="H70" s="33"/>
      <c r="I70" s="33"/>
    </row>
    <row r="71" spans="3:9" ht="12.75">
      <c r="C71" s="33"/>
      <c r="D71" s="33"/>
      <c r="E71" s="33"/>
      <c r="F71" s="33"/>
      <c r="G71" s="33"/>
      <c r="H71" s="33"/>
      <c r="I71" s="33"/>
    </row>
    <row r="72" spans="3:9" ht="12.75">
      <c r="C72" s="33"/>
      <c r="D72" s="33"/>
      <c r="E72" s="33"/>
      <c r="F72" s="33"/>
      <c r="G72" s="33"/>
      <c r="H72" s="33"/>
      <c r="I72" s="33"/>
    </row>
    <row r="73" spans="3:9" ht="12.75">
      <c r="C73" s="33"/>
      <c r="D73" s="33"/>
      <c r="E73" s="33"/>
      <c r="F73" s="33"/>
      <c r="G73" s="33"/>
      <c r="H73" s="33"/>
      <c r="I73" s="33"/>
    </row>
    <row r="74" spans="3:9" ht="12.75">
      <c r="C74" s="33"/>
      <c r="D74" s="33"/>
      <c r="E74" s="33"/>
      <c r="F74" s="33"/>
      <c r="G74" s="33"/>
      <c r="H74" s="33"/>
      <c r="I74" s="33"/>
    </row>
    <row r="75" spans="3:9" ht="12.75">
      <c r="C75" s="33"/>
      <c r="D75" s="33"/>
      <c r="E75" s="33"/>
      <c r="F75" s="33"/>
      <c r="G75" s="33"/>
      <c r="H75" s="33"/>
      <c r="I75" s="33"/>
    </row>
    <row r="76" spans="3:9" ht="12.75">
      <c r="C76" s="33"/>
      <c r="D76" s="33"/>
      <c r="E76" s="33"/>
      <c r="F76" s="33"/>
      <c r="G76" s="33"/>
      <c r="H76" s="33"/>
      <c r="I76" s="33"/>
    </row>
    <row r="77" spans="3:9" ht="12.75">
      <c r="C77" s="33"/>
      <c r="D77" s="33"/>
      <c r="E77" s="33"/>
      <c r="F77" s="33"/>
      <c r="G77" s="33"/>
      <c r="H77" s="33"/>
      <c r="I77" s="33"/>
    </row>
    <row r="78" spans="3:9" ht="12.75">
      <c r="C78" s="33"/>
      <c r="D78" s="33"/>
      <c r="E78" s="33"/>
      <c r="F78" s="33"/>
      <c r="G78" s="33"/>
      <c r="H78" s="33"/>
      <c r="I78" s="33"/>
    </row>
    <row r="79" spans="3:9" ht="12.75">
      <c r="C79" s="33"/>
      <c r="D79" s="33"/>
      <c r="E79" s="33"/>
      <c r="F79" s="33"/>
      <c r="G79" s="33"/>
      <c r="H79" s="33"/>
      <c r="I79" s="33"/>
    </row>
    <row r="80" spans="3:9" ht="12.75">
      <c r="C80" s="33"/>
      <c r="D80" s="33"/>
      <c r="E80" s="33"/>
      <c r="F80" s="33"/>
      <c r="G80" s="33"/>
      <c r="H80" s="33"/>
      <c r="I80" s="33"/>
    </row>
    <row r="81" spans="3:9" ht="12.75">
      <c r="C81" s="33"/>
      <c r="D81" s="33"/>
      <c r="E81" s="33"/>
      <c r="F81" s="33"/>
      <c r="G81" s="33"/>
      <c r="H81" s="33"/>
      <c r="I81" s="33"/>
    </row>
    <row r="82" spans="3:9" ht="12.75">
      <c r="C82" s="33"/>
      <c r="D82" s="33"/>
      <c r="E82" s="33"/>
      <c r="F82" s="33"/>
      <c r="G82" s="33"/>
      <c r="H82" s="33"/>
      <c r="I82" s="33"/>
    </row>
    <row r="83" spans="3:9" ht="12.75">
      <c r="C83" s="33"/>
      <c r="D83" s="33"/>
      <c r="E83" s="33"/>
      <c r="F83" s="33"/>
      <c r="G83" s="33"/>
      <c r="H83" s="33"/>
      <c r="I83" s="33"/>
    </row>
    <row r="84" spans="3:9" ht="12.75">
      <c r="C84" s="33"/>
      <c r="D84" s="33"/>
      <c r="E84" s="33"/>
      <c r="F84" s="33"/>
      <c r="G84" s="33"/>
      <c r="H84" s="33"/>
      <c r="I84" s="33"/>
    </row>
    <row r="85" spans="3:9" ht="12.75">
      <c r="C85" s="33"/>
      <c r="D85" s="33"/>
      <c r="E85" s="33"/>
      <c r="F85" s="33"/>
      <c r="G85" s="33"/>
      <c r="H85" s="33"/>
      <c r="I85" s="33"/>
    </row>
    <row r="86" spans="3:9" ht="12.75">
      <c r="C86" s="33"/>
      <c r="D86" s="33"/>
      <c r="E86" s="33"/>
      <c r="F86" s="33"/>
      <c r="G86" s="33"/>
      <c r="H86" s="33"/>
      <c r="I86" s="33"/>
    </row>
    <row r="87" spans="3:9" ht="12.75">
      <c r="C87" s="33"/>
      <c r="D87" s="33"/>
      <c r="E87" s="33"/>
      <c r="F87" s="33"/>
      <c r="G87" s="33"/>
      <c r="H87" s="33"/>
      <c r="I87" s="33"/>
    </row>
    <row r="88" spans="3:9" ht="12.75">
      <c r="C88" s="33"/>
      <c r="D88" s="33"/>
      <c r="E88" s="33"/>
      <c r="F88" s="33"/>
      <c r="G88" s="33"/>
      <c r="H88" s="33"/>
      <c r="I88" s="33"/>
    </row>
    <row r="89" spans="3:9" ht="12.75">
      <c r="C89" s="33"/>
      <c r="D89" s="33"/>
      <c r="E89" s="33"/>
      <c r="F89" s="33"/>
      <c r="G89" s="33"/>
      <c r="H89" s="33"/>
      <c r="I89" s="33"/>
    </row>
    <row r="90" spans="3:9" ht="12.75">
      <c r="C90" s="33"/>
      <c r="D90" s="33"/>
      <c r="E90" s="33"/>
      <c r="F90" s="33"/>
      <c r="G90" s="33"/>
      <c r="H90" s="33"/>
      <c r="I90" s="33"/>
    </row>
  </sheetData>
  <sheetProtection/>
  <mergeCells count="1">
    <mergeCell ref="A2:I2"/>
  </mergeCells>
  <printOptions/>
  <pageMargins left="0" right="0" top="0.3937007874015748" bottom="0.3937007874015748" header="0.31496062992125984" footer="0.35433070866141736"/>
  <pageSetup horizontalDpi="600" verticalDpi="600" orientation="portrait" paperSize="9" scale="75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Primaria Brasov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Oprea</dc:creator>
  <cp:keywords/>
  <dc:description/>
  <cp:lastModifiedBy>Simona GROZA</cp:lastModifiedBy>
  <cp:lastPrinted>2024-01-26T13:44:19Z</cp:lastPrinted>
  <dcterms:created xsi:type="dcterms:W3CDTF">2020-01-25T07:03:45Z</dcterms:created>
  <dcterms:modified xsi:type="dcterms:W3CDTF">2024-01-26T13:46:47Z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1033-11.2.0.9629</vt:lpwstr>
  </property>
</Properties>
</file>